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2525" activeTab="0"/>
  </bookViews>
  <sheets>
    <sheet name="BioPro 150" sheetId="1" r:id="rId1"/>
  </sheets>
  <definedNames>
    <definedName name="_xlnm.Print_Area" localSheetId="0">'BioPro 150'!$A$1:$G$33</definedName>
  </definedNames>
  <calcPr fullCalcOnLoad="1"/>
</workbook>
</file>

<file path=xl/sharedStrings.xml><?xml version="1.0" encoding="utf-8"?>
<sst xmlns="http://schemas.openxmlformats.org/spreadsheetml/2006/main" count="48" uniqueCount="46">
  <si>
    <t>Cost Savings Per Batch</t>
  </si>
  <si>
    <t>Usage Fee Per Batch</t>
  </si>
  <si>
    <t>Per Batch</t>
  </si>
  <si>
    <t>Per Gallon</t>
  </si>
  <si>
    <t>Used Per Batch</t>
  </si>
  <si>
    <t>$0.01/gal</t>
  </si>
  <si>
    <t>Cost Per Unit</t>
  </si>
  <si>
    <t>Bulk Cost</t>
  </si>
  <si>
    <t>$33.18/ 2500 mL</t>
  </si>
  <si>
    <t>Total</t>
  </si>
  <si>
    <t>Water (Per Gallon)</t>
  </si>
  <si>
    <t>Methanol (Per Gallon)</t>
  </si>
  <si>
    <t>Catalyst (KOH) (Per Gram)</t>
  </si>
  <si>
    <t>Electricity (Per Killawatt Hours)</t>
  </si>
  <si>
    <t>Sulfuric (Per Milliliters)</t>
  </si>
  <si>
    <t>Usage Fee (Per Batch)</t>
  </si>
  <si>
    <t>$65/50# bag (22,727 grams)</t>
  </si>
  <si>
    <t>Cost Savings Per Gallon</t>
  </si>
  <si>
    <t>Total Batches Made</t>
  </si>
  <si>
    <t>Total Savings Realized</t>
  </si>
  <si>
    <t>Labor Cost Per Hour</t>
  </si>
  <si>
    <t>Cost To Produce (per gallon)</t>
  </si>
  <si>
    <t>$165/55 gallon</t>
  </si>
  <si>
    <t>Labor (Per Minute)</t>
  </si>
  <si>
    <t>Total Batches Required For Payback</t>
  </si>
  <si>
    <t>Total Gallons Required For PayBack</t>
  </si>
  <si>
    <t>&lt;= Enter how much you'll charge to run a batch</t>
  </si>
  <si>
    <t>&lt;= Enter how much you'll charge for labor per hour</t>
  </si>
  <si>
    <t>&lt;= Enter how many batches you have made</t>
  </si>
  <si>
    <t>Pulls From Above</t>
  </si>
  <si>
    <t>Change the values in yellow to your actual costs</t>
  </si>
  <si>
    <t>This handy worksheet can help you calculate how much your biodiesel will cost to make and how quickly</t>
  </si>
  <si>
    <t>25 kWh @ $0.10/kWh</t>
  </si>
  <si>
    <t>&lt;= Enter how much building space is per month</t>
  </si>
  <si>
    <t>Constant Costs</t>
  </si>
  <si>
    <t>Variable Costs</t>
  </si>
  <si>
    <t>&lt;= Enter current cost of diesel fuel in your area</t>
  </si>
  <si>
    <t>Total Gallons Produced</t>
  </si>
  <si>
    <t>Savings &amp; ROI Analysis</t>
  </si>
  <si>
    <t>Cost Of Diesel Fuel (per gallon)</t>
  </si>
  <si>
    <t>Rent Per Month</t>
  </si>
  <si>
    <t>Rent (Per Day-Assuming 30 Days/Mo)</t>
  </si>
  <si>
    <t>BioPro 150 Cost Per Gallon &amp; Return On Investment Worksheet</t>
  </si>
  <si>
    <t>BioPro 150 Machine Cost</t>
  </si>
  <si>
    <t>BioPro 150 Batch Size (In Gallons)</t>
  </si>
  <si>
    <t>you can expect to recover your initial investment in a BioPro 150 Automated Biodiesel Processor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</si>
</sst>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&quot;$&quot;#,##0.0000_);[Red]\(&quot;$&quot;#,##0.0000\)"/>
    <numFmt numFmtId="169" formatCode="&quot;$&quot;#,##0.00000_);[Red]\(&quot;$&quot;#,##0.00000\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44" fontId="0" fillId="0" borderId="0" xfId="17" applyFill="1" applyBorder="1" applyAlignment="1">
      <alignment/>
    </xf>
    <xf numFmtId="0" fontId="0" fillId="2" borderId="3" xfId="0" applyFill="1" applyBorder="1" applyAlignment="1">
      <alignment/>
    </xf>
    <xf numFmtId="8" fontId="0" fillId="2" borderId="4" xfId="0" applyNumberFormat="1" applyFill="1" applyBorder="1" applyAlignment="1">
      <alignment/>
    </xf>
    <xf numFmtId="8" fontId="1" fillId="2" borderId="2" xfId="0" applyNumberFormat="1" applyFont="1" applyFill="1" applyBorder="1" applyAlignment="1">
      <alignment/>
    </xf>
    <xf numFmtId="44" fontId="0" fillId="0" borderId="5" xfId="17" applyBorder="1" applyAlignment="1">
      <alignment/>
    </xf>
    <xf numFmtId="0" fontId="1" fillId="0" borderId="6" xfId="0" applyFont="1" applyBorder="1" applyAlignment="1">
      <alignment/>
    </xf>
    <xf numFmtId="0" fontId="1" fillId="2" borderId="4" xfId="0" applyFont="1" applyFill="1" applyBorder="1" applyAlignment="1">
      <alignment/>
    </xf>
    <xf numFmtId="8" fontId="1" fillId="2" borderId="6" xfId="0" applyNumberFormat="1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44" fontId="1" fillId="2" borderId="7" xfId="17" applyFont="1" applyFill="1" applyBorder="1" applyAlignment="1">
      <alignment/>
    </xf>
    <xf numFmtId="44" fontId="1" fillId="2" borderId="4" xfId="17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44" fontId="1" fillId="3" borderId="7" xfId="17" applyFont="1" applyFill="1" applyBorder="1" applyAlignment="1">
      <alignment/>
    </xf>
    <xf numFmtId="8" fontId="1" fillId="0" borderId="2" xfId="0" applyNumberFormat="1" applyFont="1" applyBorder="1" applyAlignment="1">
      <alignment/>
    </xf>
    <xf numFmtId="44" fontId="1" fillId="3" borderId="4" xfId="17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5" fontId="1" fillId="3" borderId="4" xfId="15" applyNumberFormat="1" applyFont="1" applyFill="1" applyBorder="1" applyAlignment="1">
      <alignment/>
    </xf>
    <xf numFmtId="8" fontId="1" fillId="4" borderId="4" xfId="0" applyNumberFormat="1" applyFont="1" applyFill="1" applyBorder="1" applyAlignment="1">
      <alignment/>
    </xf>
    <xf numFmtId="165" fontId="1" fillId="4" borderId="4" xfId="15" applyNumberFormat="1" applyFont="1" applyFill="1" applyBorder="1" applyAlignment="1">
      <alignment/>
    </xf>
    <xf numFmtId="0" fontId="2" fillId="0" borderId="0" xfId="0" applyFont="1" applyAlignment="1">
      <alignment/>
    </xf>
    <xf numFmtId="44" fontId="0" fillId="0" borderId="9" xfId="17" applyBorder="1" applyAlignment="1">
      <alignment/>
    </xf>
    <xf numFmtId="44" fontId="0" fillId="0" borderId="7" xfId="17" applyBorder="1" applyAlignment="1">
      <alignment/>
    </xf>
    <xf numFmtId="44" fontId="3" fillId="0" borderId="4" xfId="17" applyFont="1" applyFill="1" applyBorder="1" applyAlignment="1">
      <alignment/>
    </xf>
    <xf numFmtId="44" fontId="1" fillId="2" borderId="5" xfId="17" applyFont="1" applyFill="1" applyBorder="1" applyAlignment="1">
      <alignment/>
    </xf>
    <xf numFmtId="8" fontId="1" fillId="2" borderId="5" xfId="0" applyNumberFormat="1" applyFont="1" applyFill="1" applyBorder="1" applyAlignment="1">
      <alignment/>
    </xf>
    <xf numFmtId="8" fontId="1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3" borderId="9" xfId="17" applyFont="1" applyFill="1" applyBorder="1" applyAlignment="1">
      <alignment/>
    </xf>
    <xf numFmtId="8" fontId="1" fillId="3" borderId="5" xfId="0" applyNumberFormat="1" applyFont="1" applyFill="1" applyBorder="1" applyAlignment="1">
      <alignment/>
    </xf>
    <xf numFmtId="169" fontId="1" fillId="3" borderId="9" xfId="0" applyNumberFormat="1" applyFont="1" applyFill="1" applyBorder="1" applyAlignment="1">
      <alignment/>
    </xf>
    <xf numFmtId="8" fontId="1" fillId="3" borderId="9" xfId="0" applyNumberFormat="1" applyFont="1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8" fontId="1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8" fontId="0" fillId="2" borderId="3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8" fontId="0" fillId="0" borderId="5" xfId="0" applyNumberFormat="1" applyBorder="1" applyAlignment="1">
      <alignment/>
    </xf>
    <xf numFmtId="8" fontId="0" fillId="0" borderId="9" xfId="0" applyNumberFormat="1" applyBorder="1" applyAlignment="1">
      <alignment/>
    </xf>
    <xf numFmtId="8" fontId="1" fillId="0" borderId="4" xfId="0" applyNumberFormat="1" applyFont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7" xfId="0" applyBorder="1" applyAlignment="1">
      <alignment/>
    </xf>
    <xf numFmtId="0" fontId="0" fillId="3" borderId="12" xfId="0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8" fontId="0" fillId="0" borderId="7" xfId="0" applyNumberFormat="1" applyBorder="1" applyAlignment="1">
      <alignment/>
    </xf>
    <xf numFmtId="0" fontId="1" fillId="0" borderId="1" xfId="0" applyFont="1" applyFill="1" applyBorder="1" applyAlignment="1">
      <alignment/>
    </xf>
    <xf numFmtId="8" fontId="1" fillId="0" borderId="5" xfId="0" applyNumberFormat="1" applyFont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47625</xdr:rowOff>
    </xdr:from>
    <xdr:to>
      <xdr:col>5</xdr:col>
      <xdr:colOff>314325</xdr:colOff>
      <xdr:row>7</xdr:row>
      <xdr:rowOff>142875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5429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3" topLeftCell="BM4" activePane="bottomLeft" state="frozen"/>
      <selection pane="topLeft" activeCell="A1" sqref="A1"/>
      <selection pane="bottomLeft" activeCell="I7" sqref="I7"/>
    </sheetView>
  </sheetViews>
  <sheetFormatPr defaultColWidth="9.140625" defaultRowHeight="12.75"/>
  <cols>
    <col min="1" max="1" width="33.7109375" style="0" customWidth="1"/>
    <col min="2" max="2" width="24.7109375" style="0" bestFit="1" customWidth="1"/>
    <col min="3" max="3" width="9.7109375" style="0" customWidth="1"/>
    <col min="4" max="4" width="9.28125" style="0" bestFit="1" customWidth="1"/>
    <col min="5" max="5" width="8.57421875" style="0" customWidth="1"/>
    <col min="6" max="6" width="8.7109375" style="0" customWidth="1"/>
    <col min="7" max="7" width="11.57421875" style="0" customWidth="1"/>
  </cols>
  <sheetData>
    <row r="1" spans="1:2" ht="13.5" thickBot="1">
      <c r="A1" s="5" t="s">
        <v>42</v>
      </c>
      <c r="B1" s="35"/>
    </row>
    <row r="2" ht="12.75">
      <c r="A2" s="33" t="s">
        <v>31</v>
      </c>
    </row>
    <row r="3" ht="12.75">
      <c r="A3" s="33" t="s">
        <v>45</v>
      </c>
    </row>
    <row r="4" spans="1:3" ht="12.75">
      <c r="A4" s="3"/>
      <c r="B4" s="2"/>
      <c r="C4" s="1"/>
    </row>
    <row r="5" spans="1:3" ht="13.5" thickBot="1">
      <c r="A5" s="26" t="s">
        <v>30</v>
      </c>
      <c r="B5" s="2"/>
      <c r="C5" s="1"/>
    </row>
    <row r="6" spans="1:3" ht="13.5" thickBot="1">
      <c r="A6" s="34" t="s">
        <v>34</v>
      </c>
      <c r="B6" s="31"/>
      <c r="C6" s="1"/>
    </row>
    <row r="7" spans="1:3" ht="12.75">
      <c r="A7" s="11" t="s">
        <v>43</v>
      </c>
      <c r="B7" s="65">
        <v>6995</v>
      </c>
      <c r="C7" s="1"/>
    </row>
    <row r="8" spans="1:3" ht="13.5" thickBot="1">
      <c r="A8" s="64" t="s">
        <v>44</v>
      </c>
      <c r="B8" s="66">
        <v>40</v>
      </c>
      <c r="C8" s="1"/>
    </row>
    <row r="9" spans="1:3" ht="12.75">
      <c r="A9" s="36" t="s">
        <v>1</v>
      </c>
      <c r="B9" s="37">
        <v>0</v>
      </c>
      <c r="C9" s="3" t="s">
        <v>26</v>
      </c>
    </row>
    <row r="10" spans="1:3" ht="12.75">
      <c r="A10" s="36" t="s">
        <v>20</v>
      </c>
      <c r="B10" s="37">
        <v>0</v>
      </c>
      <c r="C10" s="3" t="s">
        <v>27</v>
      </c>
    </row>
    <row r="11" spans="1:3" ht="13.5" thickBot="1">
      <c r="A11" s="4" t="s">
        <v>40</v>
      </c>
      <c r="B11" s="18">
        <v>0</v>
      </c>
      <c r="C11" s="3" t="s">
        <v>33</v>
      </c>
    </row>
    <row r="12" spans="1:6" ht="26.25" customHeight="1" thickBot="1">
      <c r="A12" s="5" t="s">
        <v>35</v>
      </c>
      <c r="B12" s="12" t="s">
        <v>7</v>
      </c>
      <c r="C12" s="17" t="s">
        <v>6</v>
      </c>
      <c r="D12" s="21" t="s">
        <v>4</v>
      </c>
      <c r="E12" s="21" t="s">
        <v>2</v>
      </c>
      <c r="F12" s="22" t="s">
        <v>3</v>
      </c>
    </row>
    <row r="13" spans="1:6" ht="12.75">
      <c r="A13" s="54" t="s">
        <v>11</v>
      </c>
      <c r="B13" s="52" t="s">
        <v>22</v>
      </c>
      <c r="C13" s="38">
        <v>3</v>
      </c>
      <c r="D13" s="45">
        <v>8</v>
      </c>
      <c r="E13" s="49">
        <f aca="true" t="shared" si="0" ref="E13:E20">D13*C13</f>
        <v>24</v>
      </c>
      <c r="F13" s="10">
        <f>E13/B8</f>
        <v>0.6</v>
      </c>
    </row>
    <row r="14" spans="1:6" ht="12.75">
      <c r="A14" s="55" t="s">
        <v>12</v>
      </c>
      <c r="B14" s="53" t="s">
        <v>16</v>
      </c>
      <c r="C14" s="39">
        <v>0.00296</v>
      </c>
      <c r="D14" s="46">
        <v>1890</v>
      </c>
      <c r="E14" s="50">
        <f t="shared" si="0"/>
        <v>5.5944</v>
      </c>
      <c r="F14" s="27">
        <f aca="true" t="shared" si="1" ref="F14:F20">E14/B$8</f>
        <v>0.13986</v>
      </c>
    </row>
    <row r="15" spans="1:6" ht="12.75">
      <c r="A15" s="55" t="s">
        <v>13</v>
      </c>
      <c r="B15" s="53" t="s">
        <v>32</v>
      </c>
      <c r="C15" s="40">
        <v>0.1</v>
      </c>
      <c r="D15" s="46">
        <v>25</v>
      </c>
      <c r="E15" s="50">
        <f t="shared" si="0"/>
        <v>2.5</v>
      </c>
      <c r="F15" s="27">
        <f t="shared" si="1"/>
        <v>0.0625</v>
      </c>
    </row>
    <row r="16" spans="1:6" ht="12.75">
      <c r="A16" s="55" t="s">
        <v>14</v>
      </c>
      <c r="B16" s="53" t="s">
        <v>8</v>
      </c>
      <c r="C16" s="41">
        <v>0.013</v>
      </c>
      <c r="D16" s="46">
        <v>150</v>
      </c>
      <c r="E16" s="50">
        <f t="shared" si="0"/>
        <v>1.95</v>
      </c>
      <c r="F16" s="27">
        <f t="shared" si="1"/>
        <v>0.04875</v>
      </c>
    </row>
    <row r="17" spans="1:6" ht="13.5" thickBot="1">
      <c r="A17" s="59" t="s">
        <v>10</v>
      </c>
      <c r="B17" s="60" t="s">
        <v>5</v>
      </c>
      <c r="C17" s="61">
        <v>0.01</v>
      </c>
      <c r="D17" s="62">
        <v>40</v>
      </c>
      <c r="E17" s="63">
        <f t="shared" si="0"/>
        <v>0.4</v>
      </c>
      <c r="F17" s="28">
        <f t="shared" si="1"/>
        <v>0.01</v>
      </c>
    </row>
    <row r="18" spans="1:6" ht="12.75">
      <c r="A18" s="56" t="s">
        <v>15</v>
      </c>
      <c r="B18" s="43" t="s">
        <v>29</v>
      </c>
      <c r="C18" s="42">
        <f>B9</f>
        <v>0</v>
      </c>
      <c r="D18" s="58">
        <v>1</v>
      </c>
      <c r="E18" s="50">
        <f t="shared" si="0"/>
        <v>0</v>
      </c>
      <c r="F18" s="27">
        <f t="shared" si="1"/>
        <v>0</v>
      </c>
    </row>
    <row r="19" spans="1:6" ht="13.5" thickBot="1">
      <c r="A19" s="56" t="s">
        <v>23</v>
      </c>
      <c r="B19" s="43" t="s">
        <v>29</v>
      </c>
      <c r="C19" s="42">
        <f>B10/60</f>
        <v>0</v>
      </c>
      <c r="D19" s="47">
        <v>45</v>
      </c>
      <c r="E19" s="50">
        <f t="shared" si="0"/>
        <v>0</v>
      </c>
      <c r="F19" s="27">
        <f t="shared" si="1"/>
        <v>0</v>
      </c>
    </row>
    <row r="20" spans="1:6" ht="13.5" thickBot="1">
      <c r="A20" s="57" t="s">
        <v>41</v>
      </c>
      <c r="B20" s="43" t="s">
        <v>29</v>
      </c>
      <c r="C20" s="32">
        <f>B11/30</f>
        <v>0</v>
      </c>
      <c r="D20" s="48">
        <v>1.5</v>
      </c>
      <c r="E20" s="50">
        <f t="shared" si="0"/>
        <v>0</v>
      </c>
      <c r="F20" s="27">
        <f t="shared" si="1"/>
        <v>0</v>
      </c>
    </row>
    <row r="21" spans="1:6" ht="13.5" thickBot="1">
      <c r="A21" s="9" t="s">
        <v>9</v>
      </c>
      <c r="B21" s="44"/>
      <c r="C21" s="7"/>
      <c r="D21" s="7"/>
      <c r="E21" s="51">
        <f>SUM(E13:E19)</f>
        <v>34.4444</v>
      </c>
      <c r="F21" s="29">
        <f>SUM(F13:F20)</f>
        <v>0.8611099999999999</v>
      </c>
    </row>
    <row r="22" spans="1:6" ht="13.5" thickBot="1">
      <c r="A22" s="1"/>
      <c r="B22" s="1"/>
      <c r="F22" s="6"/>
    </row>
    <row r="23" spans="1:6" ht="13.5" thickBot="1">
      <c r="A23" s="9" t="s">
        <v>38</v>
      </c>
      <c r="B23" s="8"/>
      <c r="F23" s="6"/>
    </row>
    <row r="24" spans="1:6" ht="13.5" thickBot="1">
      <c r="A24" s="13" t="s">
        <v>21</v>
      </c>
      <c r="B24" s="30">
        <f>F21</f>
        <v>0.8611099999999999</v>
      </c>
      <c r="F24" s="6"/>
    </row>
    <row r="25" spans="1:6" ht="13.5" thickBot="1">
      <c r="A25" s="19" t="s">
        <v>39</v>
      </c>
      <c r="B25" s="20">
        <v>3</v>
      </c>
      <c r="C25" s="3" t="s">
        <v>36</v>
      </c>
      <c r="F25" s="6"/>
    </row>
    <row r="26" spans="1:6" ht="12.75">
      <c r="A26" s="13" t="s">
        <v>17</v>
      </c>
      <c r="B26" s="30">
        <f>B25-B24</f>
        <v>2.13889</v>
      </c>
      <c r="F26" s="6"/>
    </row>
    <row r="27" spans="1:6" ht="13.5" thickBot="1">
      <c r="A27" s="14" t="s">
        <v>0</v>
      </c>
      <c r="B27" s="15">
        <f>B26*B8</f>
        <v>85.5556</v>
      </c>
      <c r="F27" s="6"/>
    </row>
    <row r="28" spans="1:6" ht="13.5" thickBot="1">
      <c r="A28" s="24" t="s">
        <v>24</v>
      </c>
      <c r="B28" s="25">
        <f>B7/B27</f>
        <v>81.75969778716998</v>
      </c>
      <c r="F28" s="6"/>
    </row>
    <row r="29" spans="1:6" ht="13.5" thickBot="1">
      <c r="A29" s="24" t="s">
        <v>25</v>
      </c>
      <c r="B29" s="25">
        <f>B28*B8</f>
        <v>3270.3879114867996</v>
      </c>
      <c r="F29" s="6"/>
    </row>
    <row r="30" spans="1:6" ht="13.5" thickBot="1">
      <c r="A30" s="1"/>
      <c r="B30" s="1"/>
      <c r="F30" s="6"/>
    </row>
    <row r="31" spans="1:6" ht="13.5" thickBot="1">
      <c r="A31" s="19" t="s">
        <v>18</v>
      </c>
      <c r="B31" s="23">
        <v>1</v>
      </c>
      <c r="C31" s="3" t="s">
        <v>28</v>
      </c>
      <c r="F31" s="6"/>
    </row>
    <row r="32" spans="1:6" ht="13.5" thickBot="1">
      <c r="A32" s="9" t="s">
        <v>37</v>
      </c>
      <c r="B32" s="67">
        <f>B31*B8</f>
        <v>40</v>
      </c>
      <c r="C32" s="3"/>
      <c r="F32" s="6"/>
    </row>
    <row r="33" spans="1:6" ht="13.5" thickBot="1">
      <c r="A33" s="9" t="s">
        <v>19</v>
      </c>
      <c r="B33" s="16">
        <f>B31*B27</f>
        <v>85.5556</v>
      </c>
      <c r="F33" s="6"/>
    </row>
    <row r="34" spans="1:6" ht="12.75">
      <c r="A34" s="1"/>
      <c r="B34" s="1"/>
      <c r="F34" s="6"/>
    </row>
    <row r="35" spans="1:6" ht="12.75">
      <c r="A35" s="1"/>
      <c r="B35" s="1"/>
      <c r="F35" s="6"/>
    </row>
    <row r="36" spans="1:6" ht="12.75">
      <c r="A36" s="1"/>
      <c r="B36" s="1"/>
      <c r="F36" s="6"/>
    </row>
    <row r="37" spans="1:6" ht="12.75">
      <c r="A37" s="1"/>
      <c r="B37" s="1"/>
      <c r="F37" s="6"/>
    </row>
  </sheetData>
  <printOptions/>
  <pageMargins left="0.75" right="0.75" top="1.36" bottom="0.94" header="0.35" footer="0.71"/>
  <pageSetup horizontalDpi="600" verticalDpi="600" orientation="landscape" scale="98" r:id="rId3"/>
  <headerFooter alignWithMargins="0">
    <oddHeader>&amp;L&amp;G</oddHeader>
    <oddFooter>&amp;L&amp;"Arial,Bold"Copyright 2008 - Utah Biodiesel Supply&amp;C&amp;"Arial,Bold"http://www.utahbiodieselsupply.com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Biodiesel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Graydon Blair</dc:creator>
  <cp:keywords/>
  <dc:description/>
  <cp:lastModifiedBy>Graydon Blair</cp:lastModifiedBy>
  <cp:lastPrinted>2011-08-26T22:28:52Z</cp:lastPrinted>
  <dcterms:created xsi:type="dcterms:W3CDTF">2007-04-16T04:45:16Z</dcterms:created>
  <dcterms:modified xsi:type="dcterms:W3CDTF">2011-08-26T22:35:14Z</dcterms:modified>
  <cp:category/>
  <cp:version/>
  <cp:contentType/>
  <cp:contentStatus/>
</cp:coreProperties>
</file>